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0" i="1" l="1"/>
  <c r="D52" i="1" l="1"/>
  <c r="D40" i="1"/>
  <c r="D23" i="1"/>
  <c r="D57" i="1" l="1"/>
</calcChain>
</file>

<file path=xl/sharedStrings.xml><?xml version="1.0" encoding="utf-8"?>
<sst xmlns="http://schemas.openxmlformats.org/spreadsheetml/2006/main" count="97" uniqueCount="93">
  <si>
    <t>Tabulka: Zjevné ekonomické ztráty na dopravních stavbách ČR v mil. Kč</t>
  </si>
  <si>
    <t>Dopravní stavba</t>
  </si>
  <si>
    <t>Ekonomické ztráty v mil. Kč</t>
  </si>
  <si>
    <t>Poznámky</t>
  </si>
  <si>
    <t>Náklady na stavbu</t>
  </si>
  <si>
    <t>Vnější okruh Prahy jako celek</t>
  </si>
  <si>
    <t>dle šetření NKÚ, ukončeného v květnu 2012</t>
  </si>
  <si>
    <t>Dálniční obchvat Plzně</t>
  </si>
  <si>
    <t>Dálnice D11 "Libice - HK" - 49 km</t>
  </si>
  <si>
    <t>Dálnice D 8, jen z Lovosic na st. Hr. Se SRN - 39,7 km</t>
  </si>
  <si>
    <t xml:space="preserve">Jen úsek st. Hr. - Lovosice k 1. 1. 2013. </t>
  </si>
  <si>
    <t>Dálnice D47 - 82 km</t>
  </si>
  <si>
    <t>Tunel Klimkovice zdražil o 1 900 na 2 900 mil. Kč. Penále za odstoupení od smlouvy PPP = 635 mil. Kč</t>
  </si>
  <si>
    <t>Dálnice D 3 kolem Jílového</t>
  </si>
  <si>
    <t>Proti trase kolem Benešova u Pr. S využitím D1</t>
  </si>
  <si>
    <t>Dálnice R 3 Třebonín - st. Hr. s Rakouskem, 25,1 km</t>
  </si>
  <si>
    <t>Dopravně neodůvodněné</t>
  </si>
  <si>
    <t>R 52 Pohořelice - Mikulov + R43 Brno - Mor.Třeb.</t>
  </si>
  <si>
    <t>Dopravně neodůvodněné. Proti využití D2 + obchvat Břeclavi roku 2007 + modernizace přes Znojmo.</t>
  </si>
  <si>
    <t>R 6 Nové Strašecí - Kamenný Dvůr 99,2 km</t>
  </si>
  <si>
    <t>Tunely Dobrovského v Brně</t>
  </si>
  <si>
    <t>Budou stát 8,4 mld. Kč? Odhad roku 2008.8.8.2014 policie vyšetřuje tuto stavbu za asi 12 mld. Kč, jež měla původně stát jen 3,5 mld. Kč a i to bylo hodně.</t>
  </si>
  <si>
    <t>Silniční tunel Strahov</t>
  </si>
  <si>
    <t>Silniční tunel Mrázovka</t>
  </si>
  <si>
    <t xml:space="preserve">Hrubé zanedbání geologického průzkumu - zdražení z 4,3 na 7 mld. Kč + prodloužení výstavby. </t>
  </si>
  <si>
    <t>Soustava tunelů Blanka</t>
  </si>
  <si>
    <t>Výsledkem bude zřejmě víc škod než užitku. Má stát 37,5 mld. Kč + 9 mld. Kč tři navazující stavby. Zdražení výstavby snad 13 500 mld. Kč + zdržení o 4,5 roku.</t>
  </si>
  <si>
    <t>Silniční obchvat České Skalice - 3 roky nedokončený stál</t>
  </si>
  <si>
    <t>Celkem stál 840 mil. Kč - počítáno 3 roky chátrání silnice při životnosti 30 let.</t>
  </si>
  <si>
    <t>Nymburská přeložka 1+2+3 - 3 roky končil v polích</t>
  </si>
  <si>
    <t>Neodůvodněné ekodukty pro zvěř na dálnicích</t>
  </si>
  <si>
    <t>20 x 200 = 4 000</t>
  </si>
  <si>
    <t>Vyšší škody způsobené povodní 1997 pro zanedbávání údržby silnic</t>
  </si>
  <si>
    <t>Součet dálniční</t>
  </si>
  <si>
    <t>Droužkovická přeložka u Chomutova</t>
  </si>
  <si>
    <t>Pro dvojí propad zdražení na 2600, platily polostátní Severočeské Doly</t>
  </si>
  <si>
    <t>Odsun nádraží v Brně</t>
  </si>
  <si>
    <t>Modernizace trati Praha - Kladno s odbočkou na letiště v Ruzyni</t>
  </si>
  <si>
    <t xml:space="preserve">Obstrukce Prahy 6.  </t>
  </si>
  <si>
    <t>Náklady na obnovu 9 výhyben na místě zničených nádraží</t>
  </si>
  <si>
    <t>Výstavba výhybny Harrachov Mýtina stála 34 789 608 Kč (bez DPH) v roce 2015</t>
  </si>
  <si>
    <t>Vyšší škody způsobené povodní 1997 pro zanedbávání údržby železnic</t>
  </si>
  <si>
    <t>Součet železnice</t>
  </si>
  <si>
    <t>Nutno připočítat DPH, od které je SŽDC osvobozena.</t>
  </si>
  <si>
    <t>Zvedání mostu v Kolíně</t>
  </si>
  <si>
    <t>Zhoršilo železniční dopravu</t>
  </si>
  <si>
    <t>Vodní cesta ČB - Týn n V.</t>
  </si>
  <si>
    <t>Dopravně neodůvodněná a pro nákladní dopravu i nepoužitelná</t>
  </si>
  <si>
    <t>Vodní dílo Přelouč II - přístav Pardubice</t>
  </si>
  <si>
    <t xml:space="preserve">Jen náklady na přípravu do 31. 12. 2010 stály 750 mil. Kč. </t>
  </si>
  <si>
    <t>Vodní dílo Děčín - příprava</t>
  </si>
  <si>
    <t>Zlepšení plavebních podmínek na Labi Ústí n. L. – státní hranice plavební stupeň Děčín</t>
  </si>
  <si>
    <t>Kanál Dunaj - Odra - Labe</t>
  </si>
  <si>
    <t>V cenách roku 2017</t>
  </si>
  <si>
    <t>Zabezpečení podjezdných výšek na Vltavské vodní cestě</t>
  </si>
  <si>
    <t>Lodní výtahy na VD Slapy a Orlík</t>
  </si>
  <si>
    <t>Součet vodní</t>
  </si>
  <si>
    <t>Spekulace s pozemky na letišti Ruzyně</t>
  </si>
  <si>
    <t>PENTA odprodala letišti za asi 4 mld. Kč</t>
  </si>
  <si>
    <t xml:space="preserve">Zatopení trasy A a B za povodně </t>
  </si>
  <si>
    <t>Bez nákladů dopravního kolapsu v Praze, ale s jistou modernizací technologií.</t>
  </si>
  <si>
    <t>Metro C Ládví - Letňany</t>
  </si>
  <si>
    <t>Dopravně neodůvodněno, daň za Bémovu Prahu olympijskou a Prahu veletržní</t>
  </si>
  <si>
    <t>Rekonstruována po povodni 2002. Uvedeny náklady na rekonstrukci. Neuvažovány ztráty z jejího dvouletého zavření pro potřeby stavby obchodního centra a možné modernizační prvky rekonstrukce.</t>
  </si>
  <si>
    <t>OpenCard</t>
  </si>
  <si>
    <t>Nákup 4 kusů tramvají RT6N ničících tramvajové tratě při brždění</t>
  </si>
  <si>
    <t>10 let ve vozovnách odstaveny, pak sešrotovány</t>
  </si>
  <si>
    <t>Tramvaje T14 Porsche</t>
  </si>
  <si>
    <t>Nákup 250 tramvaje T15 For City</t>
  </si>
  <si>
    <t>Předražené asi o 25 %, navíc se rychle ojíždějí kola</t>
  </si>
  <si>
    <t>Nákup 300 autobusů</t>
  </si>
  <si>
    <t>Předražení asi o 750 000 Kč/kus</t>
  </si>
  <si>
    <t>Nové vlaky metra na trase C</t>
  </si>
  <si>
    <t>Podvozky vložených vagónů praskají, 19 mimo provoz. Opraveno ze soukromých zdrojů (výrobce).</t>
  </si>
  <si>
    <t>DPP Praha celkem</t>
  </si>
  <si>
    <t>pro četné poruchy jezdí maximálně 6 kusů z 11 a později ještě méně. Výše škod otázkou. 5 kusů je min.</t>
  </si>
  <si>
    <t>po nekonečném seriálu poruch přece jen jezdí. Výše škod je otázkou?</t>
  </si>
  <si>
    <t>Součet MHD doprava celkem</t>
  </si>
  <si>
    <t>Součet doprava celkem</t>
  </si>
  <si>
    <t>1993-2005, zpoždění 6 let, v úseku před HK ještě mnohem větší zpoždění</t>
  </si>
  <si>
    <t>Ztráta při pořizování pendolína</t>
  </si>
  <si>
    <t>Srovnávací studie 2017</t>
  </si>
  <si>
    <t>Metro A Nádraží Veleslavín - Motolská nemocnice</t>
  </si>
  <si>
    <t>dopravně neodůvodněná. Až na letiště mělo stát 28 500</t>
  </si>
  <si>
    <t>650 + 310</t>
  </si>
  <si>
    <t>Vážně zhorší dopravu v Brně</t>
  </si>
  <si>
    <t>Zejména ucpané propustky</t>
  </si>
  <si>
    <t>1 mld. Kč poskytnuta jako záloha konsorciu včele s ČKD, které zkrachovalo a záloha propadla. Proto se za 4,3 mld. Kč pořídilo jen 7 pnedolín místo objednaných 10 a u jiného výrobce</t>
  </si>
  <si>
    <t>Náklady na přípravu vodních děl Přelouč a Děčín.</t>
  </si>
  <si>
    <t>Metro B - zbytečná druhá rekonstrukce stanice metra Národní třída</t>
  </si>
  <si>
    <t>Nejméně 5x zbytečně nákladná + slevy na ní</t>
  </si>
  <si>
    <t>Nákup 11 silně poruchových tramvají Škoda 03T Astra DP Plzeň</t>
  </si>
  <si>
    <t>Nákup 4 kusů tramvají RT6N ničících tramvajové tratě při brždění v Brně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</si>
</sst>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 vertical="top" wrapText="1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left" wrapText="1"/>
    </xf>
    <xf numFmtId="3" fontId="2" fillId="0" borderId="2" xfId="0" applyNumberFormat="1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4" fillId="2" borderId="2" xfId="1" applyFont="1" applyFill="1" applyBorder="1" applyAlignment="1">
      <alignment horizontal="left" vertical="center" wrapText="1"/>
    </xf>
    <xf numFmtId="3" fontId="4" fillId="2" borderId="2" xfId="1" applyNumberFormat="1" applyFont="1" applyFill="1" applyBorder="1" applyAlignment="1">
      <alignment horizontal="right" vertical="center"/>
    </xf>
    <xf numFmtId="3" fontId="1" fillId="0" borderId="2" xfId="0" applyNumberFormat="1" applyFont="1" applyBorder="1"/>
    <xf numFmtId="3" fontId="2" fillId="0" borderId="2" xfId="0" applyNumberFormat="1" applyFont="1" applyBorder="1" applyAlignment="1">
      <alignment wrapText="1"/>
    </xf>
    <xf numFmtId="3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vertical="center" wrapText="1"/>
    </xf>
    <xf numFmtId="3" fontId="2" fillId="0" borderId="5" xfId="0" applyNumberFormat="1" applyFont="1" applyBorder="1"/>
    <xf numFmtId="0" fontId="2" fillId="0" borderId="2" xfId="0" applyFont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58"/>
  <sheetViews>
    <sheetView tabSelected="1" topLeftCell="A21" workbookViewId="0">
      <selection activeCell="I9" sqref="I9"/>
    </sheetView>
  </sheetViews>
  <sheetFormatPr defaultRowHeight="15" x14ac:dyDescent="0.25"/>
  <cols>
    <col min="3" max="3" width="47.140625" customWidth="1"/>
    <col min="4" max="4" width="20.42578125" customWidth="1"/>
    <col min="5" max="5" width="68.7109375" customWidth="1"/>
  </cols>
  <sheetData>
    <row r="3" spans="3:5" ht="18.75" thickBot="1" x14ac:dyDescent="0.3">
      <c r="C3" s="1" t="s">
        <v>0</v>
      </c>
      <c r="D3" s="2"/>
      <c r="E3" s="3"/>
    </row>
    <row r="4" spans="3:5" ht="23.25" customHeight="1" thickTop="1" thickBot="1" x14ac:dyDescent="0.3">
      <c r="C4" s="4" t="s">
        <v>1</v>
      </c>
      <c r="D4" s="20" t="s">
        <v>2</v>
      </c>
      <c r="E4" s="5" t="s">
        <v>3</v>
      </c>
    </row>
    <row r="5" spans="3:5" ht="39.75" customHeight="1" thickTop="1" thickBot="1" x14ac:dyDescent="0.3">
      <c r="C5" s="4"/>
      <c r="D5" s="20" t="s">
        <v>4</v>
      </c>
      <c r="E5" s="5"/>
    </row>
    <row r="6" spans="3:5" ht="21" customHeight="1" thickTop="1" thickBot="1" x14ac:dyDescent="0.3">
      <c r="C6" s="6" t="s">
        <v>5</v>
      </c>
      <c r="D6" s="7">
        <v>58000</v>
      </c>
      <c r="E6" s="8" t="s">
        <v>6</v>
      </c>
    </row>
    <row r="7" spans="3:5" ht="19.5" thickTop="1" thickBot="1" x14ac:dyDescent="0.3">
      <c r="C7" s="6" t="s">
        <v>7</v>
      </c>
      <c r="D7" s="9">
        <v>8000</v>
      </c>
      <c r="E7" s="8"/>
    </row>
    <row r="8" spans="3:5" ht="40.5" customHeight="1" thickTop="1" thickBot="1" x14ac:dyDescent="0.3">
      <c r="C8" s="6" t="s">
        <v>8</v>
      </c>
      <c r="D8" s="9">
        <v>10750</v>
      </c>
      <c r="E8" s="8" t="s">
        <v>79</v>
      </c>
    </row>
    <row r="9" spans="3:5" ht="40.5" customHeight="1" thickTop="1" thickBot="1" x14ac:dyDescent="0.3">
      <c r="C9" s="6" t="s">
        <v>9</v>
      </c>
      <c r="D9" s="9">
        <v>31761.8</v>
      </c>
      <c r="E9" s="8" t="s">
        <v>10</v>
      </c>
    </row>
    <row r="10" spans="3:5" ht="38.25" customHeight="1" thickTop="1" thickBot="1" x14ac:dyDescent="0.3">
      <c r="C10" s="6" t="s">
        <v>11</v>
      </c>
      <c r="D10" s="9">
        <v>44915</v>
      </c>
      <c r="E10" s="8" t="s">
        <v>12</v>
      </c>
    </row>
    <row r="11" spans="3:5" ht="23.25" customHeight="1" thickTop="1" thickBot="1" x14ac:dyDescent="0.3">
      <c r="C11" s="6" t="s">
        <v>13</v>
      </c>
      <c r="D11" s="9">
        <v>30570</v>
      </c>
      <c r="E11" s="8" t="s">
        <v>14</v>
      </c>
    </row>
    <row r="12" spans="3:5" ht="18.75" customHeight="1" thickTop="1" thickBot="1" x14ac:dyDescent="0.3">
      <c r="C12" s="6" t="s">
        <v>15</v>
      </c>
      <c r="D12" s="9">
        <v>11998</v>
      </c>
      <c r="E12" s="8" t="s">
        <v>16</v>
      </c>
    </row>
    <row r="13" spans="3:5" ht="41.25" customHeight="1" thickTop="1" thickBot="1" x14ac:dyDescent="0.3">
      <c r="C13" s="6" t="s">
        <v>17</v>
      </c>
      <c r="D13" s="9">
        <v>30070</v>
      </c>
      <c r="E13" s="8" t="s">
        <v>18</v>
      </c>
    </row>
    <row r="14" spans="3:5" ht="40.5" customHeight="1" thickTop="1" thickBot="1" x14ac:dyDescent="0.3">
      <c r="C14" s="6" t="s">
        <v>19</v>
      </c>
      <c r="D14" s="9">
        <v>31700</v>
      </c>
      <c r="E14" s="8" t="s">
        <v>16</v>
      </c>
    </row>
    <row r="15" spans="3:5" ht="55.5" customHeight="1" thickTop="1" thickBot="1" x14ac:dyDescent="0.3">
      <c r="C15" s="6" t="s">
        <v>20</v>
      </c>
      <c r="D15" s="9">
        <v>5790</v>
      </c>
      <c r="E15" s="10" t="s">
        <v>21</v>
      </c>
    </row>
    <row r="16" spans="3:5" ht="19.5" thickTop="1" thickBot="1" x14ac:dyDescent="0.3">
      <c r="C16" s="6" t="s">
        <v>22</v>
      </c>
      <c r="D16" s="9">
        <v>660</v>
      </c>
      <c r="E16" s="11"/>
    </row>
    <row r="17" spans="3:5" ht="37.5" customHeight="1" thickTop="1" thickBot="1" x14ac:dyDescent="0.3">
      <c r="C17" s="6" t="s">
        <v>23</v>
      </c>
      <c r="D17" s="9">
        <v>3014</v>
      </c>
      <c r="E17" s="11" t="s">
        <v>24</v>
      </c>
    </row>
    <row r="18" spans="3:5" ht="57.75" customHeight="1" thickTop="1" thickBot="1" x14ac:dyDescent="0.3">
      <c r="C18" s="6" t="s">
        <v>25</v>
      </c>
      <c r="D18" s="12">
        <v>14974</v>
      </c>
      <c r="E18" s="11" t="s">
        <v>26</v>
      </c>
    </row>
    <row r="19" spans="3:5" ht="39.75" customHeight="1" thickTop="1" thickBot="1" x14ac:dyDescent="0.3">
      <c r="C19" s="6" t="s">
        <v>27</v>
      </c>
      <c r="D19" s="9">
        <v>75.599999999999994</v>
      </c>
      <c r="E19" s="11" t="s">
        <v>28</v>
      </c>
    </row>
    <row r="20" spans="3:5" ht="37.5" thickTop="1" thickBot="1" x14ac:dyDescent="0.3">
      <c r="C20" s="6" t="s">
        <v>29</v>
      </c>
      <c r="D20" s="12">
        <v>71.106660000000005</v>
      </c>
      <c r="E20" s="11"/>
    </row>
    <row r="21" spans="3:5" ht="40.5" customHeight="1" thickTop="1" thickBot="1" x14ac:dyDescent="0.3">
      <c r="C21" s="6" t="s">
        <v>30</v>
      </c>
      <c r="D21" s="12">
        <v>4000</v>
      </c>
      <c r="E21" s="11" t="s">
        <v>31</v>
      </c>
    </row>
    <row r="22" spans="3:5" ht="37.5" thickTop="1" thickBot="1" x14ac:dyDescent="0.3">
      <c r="C22" s="6" t="s">
        <v>32</v>
      </c>
      <c r="D22" s="9">
        <v>3036</v>
      </c>
      <c r="E22" s="11"/>
    </row>
    <row r="23" spans="3:5" ht="19.5" thickTop="1" thickBot="1" x14ac:dyDescent="0.3">
      <c r="C23" s="4" t="s">
        <v>33</v>
      </c>
      <c r="D23" s="13">
        <f>SUM(D6:D22)</f>
        <v>289385.50665999996</v>
      </c>
      <c r="E23" s="11"/>
    </row>
    <row r="24" spans="3:5" ht="38.25" customHeight="1" thickTop="1" thickBot="1" x14ac:dyDescent="0.3">
      <c r="C24" s="6" t="s">
        <v>34</v>
      </c>
      <c r="D24" s="9">
        <v>1170</v>
      </c>
      <c r="E24" s="8" t="s">
        <v>35</v>
      </c>
    </row>
    <row r="25" spans="3:5" ht="37.5" customHeight="1" thickTop="1" thickBot="1" x14ac:dyDescent="0.3">
      <c r="C25" s="6" t="s">
        <v>36</v>
      </c>
      <c r="D25" s="17" t="s">
        <v>85</v>
      </c>
      <c r="E25" s="19" t="s">
        <v>81</v>
      </c>
    </row>
    <row r="26" spans="3:5" ht="37.5" customHeight="1" thickTop="1" thickBot="1" x14ac:dyDescent="0.3">
      <c r="C26" s="6" t="s">
        <v>37</v>
      </c>
      <c r="D26" s="12">
        <v>18738</v>
      </c>
      <c r="E26" s="8" t="s">
        <v>38</v>
      </c>
    </row>
    <row r="27" spans="3:5" ht="39.75" customHeight="1" thickTop="1" thickBot="1" x14ac:dyDescent="0.3">
      <c r="C27" s="6" t="s">
        <v>39</v>
      </c>
      <c r="D27" s="9">
        <v>313.106472</v>
      </c>
      <c r="E27" s="19" t="s">
        <v>40</v>
      </c>
    </row>
    <row r="28" spans="3:5" ht="36" customHeight="1" thickTop="1" thickBot="1" x14ac:dyDescent="0.3">
      <c r="C28" s="6" t="s">
        <v>41</v>
      </c>
      <c r="D28" s="9">
        <v>3036</v>
      </c>
      <c r="E28" s="8" t="s">
        <v>86</v>
      </c>
    </row>
    <row r="29" spans="3:5" ht="73.5" customHeight="1" thickTop="1" thickBot="1" x14ac:dyDescent="0.3">
      <c r="C29" s="6" t="s">
        <v>80</v>
      </c>
      <c r="D29" s="9">
        <v>1000</v>
      </c>
      <c r="E29" s="19" t="s">
        <v>87</v>
      </c>
    </row>
    <row r="30" spans="3:5" ht="21.75" customHeight="1" thickTop="1" thickBot="1" x14ac:dyDescent="0.3">
      <c r="C30" s="4" t="s">
        <v>42</v>
      </c>
      <c r="D30" s="13">
        <f>SUM(D24:D29)</f>
        <v>24257.106471999999</v>
      </c>
      <c r="E30" s="8" t="s">
        <v>43</v>
      </c>
    </row>
    <row r="31" spans="3:5" ht="22.5" customHeight="1" thickTop="1" thickBot="1" x14ac:dyDescent="0.3">
      <c r="C31" s="6" t="s">
        <v>44</v>
      </c>
      <c r="D31" s="9">
        <v>1250</v>
      </c>
      <c r="E31" s="11" t="s">
        <v>45</v>
      </c>
    </row>
    <row r="32" spans="3:5" ht="35.25" customHeight="1" thickTop="1" thickBot="1" x14ac:dyDescent="0.3">
      <c r="C32" s="6" t="s">
        <v>46</v>
      </c>
      <c r="D32" s="9">
        <v>1198</v>
      </c>
      <c r="E32" s="11" t="s">
        <v>47</v>
      </c>
    </row>
    <row r="33" spans="3:5" ht="40.5" customHeight="1" thickTop="1" thickBot="1" x14ac:dyDescent="0.3">
      <c r="C33" s="6" t="s">
        <v>48</v>
      </c>
      <c r="D33" s="12">
        <v>4016</v>
      </c>
      <c r="E33" s="8" t="s">
        <v>49</v>
      </c>
    </row>
    <row r="34" spans="3:5" ht="26.25" customHeight="1" thickTop="1" thickBot="1" x14ac:dyDescent="0.3">
      <c r="C34" s="6" t="s">
        <v>50</v>
      </c>
      <c r="D34" s="12">
        <v>800</v>
      </c>
      <c r="E34" s="8"/>
    </row>
    <row r="35" spans="3:5" ht="54" customHeight="1" thickTop="1" thickBot="1" x14ac:dyDescent="0.3">
      <c r="C35" s="21" t="s">
        <v>51</v>
      </c>
      <c r="D35" s="22">
        <v>5150</v>
      </c>
      <c r="E35" s="8"/>
    </row>
    <row r="36" spans="3:5" ht="36.75" customHeight="1" thickTop="1" thickBot="1" x14ac:dyDescent="0.3">
      <c r="C36" s="23" t="s">
        <v>88</v>
      </c>
      <c r="D36" s="9">
        <v>960</v>
      </c>
      <c r="E36" s="8" t="s">
        <v>84</v>
      </c>
    </row>
    <row r="37" spans="3:5" ht="24" customHeight="1" thickTop="1" thickBot="1" x14ac:dyDescent="0.3">
      <c r="C37" s="6" t="s">
        <v>52</v>
      </c>
      <c r="D37" s="12">
        <v>511560</v>
      </c>
      <c r="E37" s="8" t="s">
        <v>53</v>
      </c>
    </row>
    <row r="38" spans="3:5" ht="41.25" customHeight="1" thickTop="1" thickBot="1" x14ac:dyDescent="0.3">
      <c r="C38" s="14" t="s">
        <v>54</v>
      </c>
      <c r="D38" s="15">
        <v>1004</v>
      </c>
      <c r="E38" s="8" t="s">
        <v>16</v>
      </c>
    </row>
    <row r="39" spans="3:5" ht="21" customHeight="1" thickTop="1" thickBot="1" x14ac:dyDescent="0.3">
      <c r="C39" s="6" t="s">
        <v>55</v>
      </c>
      <c r="D39" s="12">
        <v>3344</v>
      </c>
      <c r="E39" s="8" t="s">
        <v>16</v>
      </c>
    </row>
    <row r="40" spans="3:5" ht="19.5" thickTop="1" thickBot="1" x14ac:dyDescent="0.3">
      <c r="C40" s="4" t="s">
        <v>56</v>
      </c>
      <c r="D40" s="13">
        <f>SUM(D31:D39)</f>
        <v>529282</v>
      </c>
      <c r="E40" s="8"/>
    </row>
    <row r="41" spans="3:5" ht="37.5" customHeight="1" thickTop="1" thickBot="1" x14ac:dyDescent="0.3">
      <c r="C41" s="6" t="s">
        <v>57</v>
      </c>
      <c r="D41" s="16">
        <v>3500</v>
      </c>
      <c r="E41" s="11" t="s">
        <v>58</v>
      </c>
    </row>
    <row r="42" spans="3:5" ht="42" customHeight="1" thickTop="1" thickBot="1" x14ac:dyDescent="0.3">
      <c r="C42" s="6" t="s">
        <v>59</v>
      </c>
      <c r="D42" s="17">
        <v>6900</v>
      </c>
      <c r="E42" s="8" t="s">
        <v>60</v>
      </c>
    </row>
    <row r="43" spans="3:5" ht="36.75" customHeight="1" thickTop="1" thickBot="1" x14ac:dyDescent="0.3">
      <c r="C43" s="6" t="s">
        <v>61</v>
      </c>
      <c r="D43" s="9">
        <v>15000</v>
      </c>
      <c r="E43" s="11" t="s">
        <v>62</v>
      </c>
    </row>
    <row r="44" spans="3:5" ht="39.75" customHeight="1" thickTop="1" thickBot="1" x14ac:dyDescent="0.3">
      <c r="C44" s="6" t="s">
        <v>82</v>
      </c>
      <c r="D44" s="9">
        <v>9300</v>
      </c>
      <c r="E44" s="11" t="s">
        <v>83</v>
      </c>
    </row>
    <row r="45" spans="3:5" ht="75.75" customHeight="1" thickTop="1" thickBot="1" x14ac:dyDescent="0.3">
      <c r="C45" s="6" t="s">
        <v>89</v>
      </c>
      <c r="D45" s="9">
        <v>671</v>
      </c>
      <c r="E45" s="11" t="s">
        <v>63</v>
      </c>
    </row>
    <row r="46" spans="3:5" ht="27" customHeight="1" thickTop="1" thickBot="1" x14ac:dyDescent="0.3">
      <c r="C46" s="6" t="s">
        <v>64</v>
      </c>
      <c r="D46" s="12">
        <v>1481.5009190000001</v>
      </c>
      <c r="E46" s="10" t="s">
        <v>90</v>
      </c>
    </row>
    <row r="47" spans="3:5" ht="38.25" customHeight="1" thickTop="1" thickBot="1" x14ac:dyDescent="0.3">
      <c r="C47" s="6" t="s">
        <v>65</v>
      </c>
      <c r="D47" s="12">
        <v>114.68</v>
      </c>
      <c r="E47" s="18" t="s">
        <v>66</v>
      </c>
    </row>
    <row r="48" spans="3:5" ht="19.5" thickTop="1" thickBot="1" x14ac:dyDescent="0.3">
      <c r="C48" s="6" t="s">
        <v>67</v>
      </c>
      <c r="D48" s="9">
        <v>325.33333333333297</v>
      </c>
      <c r="E48" s="11"/>
    </row>
    <row r="49" spans="3:5" ht="22.5" customHeight="1" thickTop="1" thickBot="1" x14ac:dyDescent="0.3">
      <c r="C49" s="6" t="s">
        <v>68</v>
      </c>
      <c r="D49" s="12">
        <v>5000</v>
      </c>
      <c r="E49" s="10" t="s">
        <v>69</v>
      </c>
    </row>
    <row r="50" spans="3:5" ht="22.5" customHeight="1" thickTop="1" thickBot="1" x14ac:dyDescent="0.3">
      <c r="C50" s="6" t="s">
        <v>70</v>
      </c>
      <c r="D50" s="12">
        <v>225</v>
      </c>
      <c r="E50" s="10" t="s">
        <v>71</v>
      </c>
    </row>
    <row r="51" spans="3:5" ht="37.5" thickTop="1" thickBot="1" x14ac:dyDescent="0.3">
      <c r="C51" s="6" t="s">
        <v>72</v>
      </c>
      <c r="D51" s="12"/>
      <c r="E51" s="11" t="s">
        <v>73</v>
      </c>
    </row>
    <row r="52" spans="3:5" ht="19.5" thickTop="1" thickBot="1" x14ac:dyDescent="0.3">
      <c r="C52" s="4" t="s">
        <v>74</v>
      </c>
      <c r="D52" s="16">
        <f>SUM(D42:D51)</f>
        <v>39017.514252333334</v>
      </c>
      <c r="E52" s="11"/>
    </row>
    <row r="53" spans="3:5" ht="39.75" customHeight="1" thickTop="1" thickBot="1" x14ac:dyDescent="0.3">
      <c r="C53" s="6" t="s">
        <v>91</v>
      </c>
      <c r="D53" s="16">
        <v>117.5</v>
      </c>
      <c r="E53" s="11" t="s">
        <v>75</v>
      </c>
    </row>
    <row r="54" spans="3:5" ht="41.25" customHeight="1" thickTop="1" thickBot="1" x14ac:dyDescent="0.3">
      <c r="C54" s="6" t="s">
        <v>92</v>
      </c>
      <c r="D54" s="16">
        <v>31.3</v>
      </c>
      <c r="E54" s="10" t="s">
        <v>76</v>
      </c>
    </row>
    <row r="55" spans="3:5" ht="26.25" customHeight="1" thickTop="1" thickBot="1" x14ac:dyDescent="0.3">
      <c r="C55" s="4" t="s">
        <v>77</v>
      </c>
      <c r="D55" s="16">
        <v>48660.903141222225</v>
      </c>
      <c r="E55" s="11"/>
    </row>
    <row r="56" spans="3:5" ht="19.5" thickTop="1" thickBot="1" x14ac:dyDescent="0.3">
      <c r="C56" s="4" t="s">
        <v>78</v>
      </c>
      <c r="D56" s="16">
        <v>878378.96980122221</v>
      </c>
      <c r="E56" s="11"/>
    </row>
    <row r="57" spans="3:5" ht="19.5" thickTop="1" thickBot="1" x14ac:dyDescent="0.3">
      <c r="C57" s="4" t="s">
        <v>78</v>
      </c>
      <c r="D57" s="16">
        <f>SUM(D23+D30+D40+D41+D52)</f>
        <v>885442.12738433329</v>
      </c>
      <c r="E57" s="11"/>
    </row>
    <row r="58" spans="3:5" ht="15.75" thickTop="1" x14ac:dyDescent="0.25"/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</cp:lastModifiedBy>
  <dcterms:created xsi:type="dcterms:W3CDTF">2019-08-19T14:20:36Z</dcterms:created>
  <dcterms:modified xsi:type="dcterms:W3CDTF">2019-08-20T08:37:58Z</dcterms:modified>
</cp:coreProperties>
</file>